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" windowWidth="9570" windowHeight="6330" activeTab="0"/>
  </bookViews>
  <sheets>
    <sheet name="Alkohol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<sst xmlns="http://schemas.openxmlformats.org/spreadsheetml/2006/main" count="30" uniqueCount="29">
  <si>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ml</t>
  </si>
  <si>
    <t>%</t>
  </si>
  <si>
    <t>-</t>
  </si>
  <si>
    <t>Liczba kolejek</t>
  </si>
  <si>
    <t>kg.</t>
  </si>
  <si>
    <t>godz.</t>
  </si>
  <si>
    <t>Wybierz</t>
  </si>
  <si>
    <t>promile</t>
  </si>
  <si>
    <t>Kolejna godzina doby</t>
  </si>
  <si>
    <t>Ilość spożytego czystego alkoholu (g)</t>
  </si>
  <si>
    <t>zawartość czystego alkoholu we krwi (g)</t>
  </si>
  <si>
    <r>
      <t xml:space="preserve">Wybierz - </t>
    </r>
    <r>
      <rPr>
        <b/>
        <sz val="10"/>
        <color indexed="8"/>
        <rFont val="Arial"/>
        <family val="2"/>
      </rPr>
      <t>początek imprezy</t>
    </r>
  </si>
  <si>
    <r>
      <t xml:space="preserve">Wybierz - </t>
    </r>
    <r>
      <rPr>
        <b/>
        <sz val="10"/>
        <color indexed="8"/>
        <rFont val="Arial"/>
        <family val="2"/>
      </rPr>
      <t>waga ciała</t>
    </r>
  </si>
  <si>
    <r>
      <t>Rodzaj alkoholu</t>
    </r>
    <r>
      <rPr>
        <b/>
        <sz val="14"/>
        <rFont val="Arial"/>
        <family val="2"/>
      </rPr>
      <t>*</t>
    </r>
  </si>
  <si>
    <t>Mężczyzna</t>
  </si>
  <si>
    <t xml:space="preserve">Kobieta </t>
  </si>
  <si>
    <r>
      <t xml:space="preserve">Wybierz - </t>
    </r>
    <r>
      <rPr>
        <b/>
        <sz val="10"/>
        <color indexed="8"/>
        <rFont val="Arial"/>
        <family val="2"/>
      </rPr>
      <t>płeć</t>
    </r>
  </si>
  <si>
    <r>
      <t>*</t>
    </r>
    <r>
      <rPr>
        <b/>
        <sz val="8"/>
        <rFont val="Tahoma"/>
        <family val="2"/>
      </rPr>
      <t>Rodzaj alkoholu (jedna porcja to)</t>
    </r>
  </si>
  <si>
    <t>0,5 l piwa mocnego - 8%</t>
  </si>
  <si>
    <t>0,5 l piwa - 5%</t>
  </si>
  <si>
    <t>0,33 l piwa - 5%</t>
  </si>
  <si>
    <t>100 ml wina - 16%</t>
  </si>
  <si>
    <t>100 ml wina - 11%</t>
  </si>
  <si>
    <t>100 ml szampana - 9%</t>
  </si>
  <si>
    <t>50 ml wódki 40%</t>
  </si>
  <si>
    <t>50 ml wódki 50%</t>
  </si>
  <si>
    <t>50 ml spirytusu - 97%</t>
  </si>
  <si>
    <t>Państwowa Agencja Rozwiązywania Problemów Alkoholowych</t>
  </si>
  <si>
    <t>www.parpa.pl</t>
  </si>
</sst>
</file>

<file path=xl/styles.xml><?xml version="1.0" encoding="utf-8"?>
<styleSheet xmlns="http://schemas.openxmlformats.org/spreadsheetml/2006/main">
  <numFmts count="7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* #,##0_-;\-* #,##0_-;_-* &quot;-&quot;_-;_-@_-"/>
    <numFmt numFmtId="178" formatCode="_-&quot;L&quot;* #,##0.00_-;\-&quot;L&quot;* #,##0.00_-;_-&quot;L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r&quot;\ #,##0;&quot;kr&quot;\ \-#,##0"/>
    <numFmt numFmtId="195" formatCode="&quot;kr&quot;\ #,##0;[Red]&quot;kr&quot;\ \-#,##0"/>
    <numFmt numFmtId="196" formatCode="&quot;kr&quot;\ #,##0.00;&quot;kr&quot;\ \-#,##0.00"/>
    <numFmt numFmtId="197" formatCode="&quot;kr&quot;\ #,##0.00;[Red]&quot;kr&quot;\ \-#,##0.00"/>
    <numFmt numFmtId="198" formatCode="_ &quot;kr&quot;\ * #,##0_ ;_ &quot;kr&quot;\ * \-#,##0_ ;_ &quot;kr&quot;\ * &quot;-&quot;_ ;_ @_ "/>
    <numFmt numFmtId="199" formatCode="_ * #,##0_ ;_ * \-#,##0_ ;_ * &quot;-&quot;_ ;_ @_ "/>
    <numFmt numFmtId="200" formatCode="_ &quot;kr&quot;\ * #,##0.00_ ;_ &quot;kr&quot;\ * \-#,##0.00_ ;_ &quot;kr&quot;\ * &quot;-&quot;??_ ;_ @_ "/>
    <numFmt numFmtId="201" formatCode="_ * #,##0.00_ ;_ * \-#,##0.00_ ;_ * &quot;-&quot;??_ ;_ @_ "/>
    <numFmt numFmtId="202" formatCode="#,##0\ &quot;mk&quot;;\-#,##0\ &quot;mk&quot;"/>
    <numFmt numFmtId="203" formatCode="#,##0\ &quot;mk&quot;;[Red]\-#,##0\ &quot;mk&quot;"/>
    <numFmt numFmtId="204" formatCode="#,##0.00\ &quot;mk&quot;;\-#,##0.00\ &quot;mk&quot;"/>
    <numFmt numFmtId="205" formatCode="#,##0.00\ &quot;mk&quot;;[Red]\-#,##0.00\ &quot;mk&quot;"/>
    <numFmt numFmtId="206" formatCode="_-* #,##0\ &quot;mk&quot;_-;\-* #,##0\ &quot;mk&quot;_-;_-* &quot;-&quot;\ &quot;mk&quot;_-;_-@_-"/>
    <numFmt numFmtId="207" formatCode="_-* #,##0\ _m_k_-;\-* #,##0\ _m_k_-;_-* &quot;-&quot;\ _m_k_-;_-@_-"/>
    <numFmt numFmtId="208" formatCode="_-* #,##0.00\ &quot;mk&quot;_-;\-* #,##0.00\ &quot;mk&quot;_-;_-* &quot;-&quot;??\ &quot;mk&quot;_-;_-@_-"/>
    <numFmt numFmtId="209" formatCode="_-* #,##0.00\ _m_k_-;\-* #,##0.00\ _m_k_-;_-* &quot;-&quot;??\ _m_k_-;_-@_-"/>
    <numFmt numFmtId="210" formatCode="#,##0&quot;FIM&quot;;\-#,##0&quot;FIM&quot;"/>
    <numFmt numFmtId="211" formatCode="#,##0&quot;FIM&quot;;[Red]\-#,##0&quot;FIM&quot;"/>
    <numFmt numFmtId="212" formatCode="#,##0.00&quot;FIM&quot;;\-#,##0.00&quot;FIM&quot;"/>
    <numFmt numFmtId="213" formatCode="#,##0.00&quot;FIM&quot;;[Red]\-#,##0.00&quot;FIM&quot;"/>
    <numFmt numFmtId="214" formatCode="_-* #,##0&quot;FIM&quot;_-;\-* #,##0&quot;FIM&quot;_-;_-* &quot;-&quot;&quot;FIM&quot;_-;_-@_-"/>
    <numFmt numFmtId="215" formatCode="_-* #,##0_F_I_M_-;\-* #,##0_F_I_M_-;_-* &quot;-&quot;_F_I_M_-;_-@_-"/>
    <numFmt numFmtId="216" formatCode="_-* #,##0.00&quot;FIM&quot;_-;\-* #,##0.00&quot;FIM&quot;_-;_-* &quot;-&quot;??&quot;FIM&quot;_-;_-@_-"/>
    <numFmt numFmtId="217" formatCode="_-* #,##0.00_F_I_M_-;\-* #,##0.00_F_I_M_-;_-* &quot;-&quot;??_F_I_M_-;_-@_-"/>
    <numFmt numFmtId="218" formatCode="&quot;mk&quot;#,##0_);\(&quot;mk&quot;#,##0\)"/>
    <numFmt numFmtId="219" formatCode="&quot;mk&quot;#,##0_);[Red]\(&quot;mk&quot;#,##0\)"/>
    <numFmt numFmtId="220" formatCode="&quot;mk&quot;#,##0.00_);\(&quot;mk&quot;#,##0.00\)"/>
    <numFmt numFmtId="221" formatCode="&quot;mk&quot;#,##0.00_);[Red]\(&quot;mk&quot;#,##0.00\)"/>
    <numFmt numFmtId="222" formatCode="_(&quot;mk&quot;* #,##0_);_(&quot;mk&quot;* \(#,##0\);_(&quot;mk&quot;* &quot;-&quot;_);_(@_)"/>
    <numFmt numFmtId="223" formatCode="_(&quot;mk&quot;* #,##0.00_);_(&quot;mk&quot;* \(#,##0.00\);_(&quot;mk&quot;* &quot;-&quot;??_);_(@_)"/>
    <numFmt numFmtId="224" formatCode="0.0"/>
    <numFmt numFmtId="225" formatCode="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Verdana"/>
      <family val="2"/>
    </font>
    <font>
      <b/>
      <sz val="14"/>
      <name val="Arial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0"/>
      <color indexed="47"/>
      <name val="Tahoma"/>
      <family val="2"/>
    </font>
    <font>
      <sz val="10"/>
      <color indexed="47"/>
      <name val="Tahoma"/>
      <family val="2"/>
    </font>
    <font>
      <sz val="7"/>
      <color indexed="22"/>
      <name val="Arial"/>
      <family val="2"/>
    </font>
    <font>
      <b/>
      <sz val="7"/>
      <color indexed="22"/>
      <name val="Arial"/>
      <family val="2"/>
    </font>
    <font>
      <sz val="8"/>
      <color indexed="22"/>
      <name val="Verdana"/>
      <family val="2"/>
    </font>
    <font>
      <u val="single"/>
      <sz val="10"/>
      <color indexed="12"/>
      <name val="Arial"/>
      <family val="0"/>
    </font>
    <font>
      <b/>
      <u val="single"/>
      <sz val="14"/>
      <color indexed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Continuous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2" fontId="12" fillId="2" borderId="0" xfId="0" applyNumberFormat="1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/>
      <protection hidden="1"/>
    </xf>
    <xf numFmtId="0" fontId="14" fillId="3" borderId="2" xfId="0" applyFont="1" applyFill="1" applyBorder="1" applyAlignment="1" applyProtection="1">
      <alignment horizontal="right"/>
      <protection hidden="1"/>
    </xf>
    <xf numFmtId="0" fontId="14" fillId="4" borderId="3" xfId="0" applyFont="1" applyFill="1" applyBorder="1" applyAlignment="1" applyProtection="1">
      <alignment/>
      <protection hidden="1"/>
    </xf>
    <xf numFmtId="0" fontId="15" fillId="4" borderId="1" xfId="0" applyFont="1" applyFill="1" applyBorder="1" applyAlignment="1" applyProtection="1">
      <alignment horizontal="center"/>
      <protection hidden="1"/>
    </xf>
    <xf numFmtId="1" fontId="15" fillId="4" borderId="4" xfId="0" applyNumberFormat="1" applyFont="1" applyFill="1" applyBorder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alignment/>
      <protection hidden="1"/>
    </xf>
    <xf numFmtId="0" fontId="15" fillId="4" borderId="6" xfId="0" applyFont="1" applyFill="1" applyBorder="1" applyAlignment="1" applyProtection="1">
      <alignment horizontal="center"/>
      <protection hidden="1"/>
    </xf>
    <xf numFmtId="1" fontId="15" fillId="4" borderId="7" xfId="0" applyNumberFormat="1" applyFont="1" applyFill="1" applyBorder="1" applyAlignment="1" applyProtection="1">
      <alignment horizontal="center"/>
      <protection hidden="1"/>
    </xf>
    <xf numFmtId="0" fontId="16" fillId="3" borderId="8" xfId="0" applyFont="1" applyFill="1" applyBorder="1" applyAlignment="1" applyProtection="1">
      <alignment/>
      <protection hidden="1"/>
    </xf>
    <xf numFmtId="0" fontId="18" fillId="4" borderId="9" xfId="0" applyFont="1" applyFill="1" applyBorder="1" applyAlignment="1" applyProtection="1">
      <alignment/>
      <protection hidden="1"/>
    </xf>
    <xf numFmtId="0" fontId="19" fillId="4" borderId="10" xfId="0" applyFont="1" applyFill="1" applyBorder="1" applyAlignment="1" applyProtection="1">
      <alignment/>
      <protection hidden="1"/>
    </xf>
    <xf numFmtId="1" fontId="19" fillId="4" borderId="11" xfId="0" applyNumberFormat="1" applyFont="1" applyFill="1" applyBorder="1" applyAlignment="1" applyProtection="1">
      <alignment/>
      <protection hidden="1"/>
    </xf>
    <xf numFmtId="0" fontId="20" fillId="2" borderId="0" xfId="0" applyFont="1" applyFill="1" applyAlignment="1" applyProtection="1">
      <alignment horizontal="center" wrapText="1"/>
      <protection hidden="1"/>
    </xf>
    <xf numFmtId="0" fontId="21" fillId="2" borderId="0" xfId="0" applyFont="1" applyFill="1" applyAlignment="1" applyProtection="1">
      <alignment horizontal="center" wrapText="1"/>
      <protection hidden="1"/>
    </xf>
    <xf numFmtId="1" fontId="22" fillId="2" borderId="0" xfId="0" applyNumberFormat="1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 hidden="1"/>
    </xf>
    <xf numFmtId="0" fontId="2" fillId="2" borderId="12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/>
      <protection locked="0"/>
    </xf>
    <xf numFmtId="0" fontId="14" fillId="3" borderId="13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/>
      <protection hidden="1"/>
    </xf>
    <xf numFmtId="0" fontId="24" fillId="2" borderId="0" xfId="17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b/>
        <i val="0"/>
        <color rgb="FFFF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Zawartość alkoholu we krwi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535"/>
          <c:w val="0.942"/>
          <c:h val="0.8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Alkohol!$A$11:$A$34</c:f>
              <c:numCache/>
            </c:numRef>
          </c:cat>
          <c:val>
            <c:numRef>
              <c:f>Alkohol!$G$10:$G$34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8227408"/>
        <c:axId val="56417553"/>
      </c:lineChart>
      <c:catAx>
        <c:axId val="48227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Zegar 24 godzinny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17553"/>
        <c:crosses val="autoZero"/>
        <c:auto val="0"/>
        <c:lblOffset val="100"/>
        <c:noMultiLvlLbl val="0"/>
      </c:catAx>
      <c:valAx>
        <c:axId val="5641755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promile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227408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0.82825</cdr:y>
    </cdr:from>
    <cdr:to>
      <cdr:x>0.987</cdr:x>
      <cdr:y>0.829</cdr:y>
    </cdr:to>
    <cdr:sp>
      <cdr:nvSpPr>
        <cdr:cNvPr id="1" name="Line 2"/>
        <cdr:cNvSpPr>
          <a:spLocks/>
        </cdr:cNvSpPr>
      </cdr:nvSpPr>
      <cdr:spPr>
        <a:xfrm>
          <a:off x="409575" y="2686050"/>
          <a:ext cx="2867025" cy="0"/>
        </a:xfrm>
        <a:prstGeom prst="line">
          <a:avLst/>
        </a:prstGeom>
        <a:solidFill>
          <a:srgbClr val="FFFFFF"/>
        </a:solidFill>
        <a:ln w="266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6</xdr:row>
      <xdr:rowOff>57150</xdr:rowOff>
    </xdr:from>
    <xdr:to>
      <xdr:col>12</xdr:col>
      <xdr:colOff>238125</xdr:colOff>
      <xdr:row>21</xdr:row>
      <xdr:rowOff>76200</xdr:rowOff>
    </xdr:to>
    <xdr:graphicFrame>
      <xdr:nvGraphicFramePr>
        <xdr:cNvPr id="1" name="Chart 44"/>
        <xdr:cNvGraphicFramePr/>
      </xdr:nvGraphicFramePr>
      <xdr:xfrm>
        <a:off x="4010025" y="1190625"/>
        <a:ext cx="3324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35</xdr:row>
      <xdr:rowOff>95250</xdr:rowOff>
    </xdr:from>
    <xdr:to>
      <xdr:col>8</xdr:col>
      <xdr:colOff>1438275</xdr:colOff>
      <xdr:row>51</xdr:row>
      <xdr:rowOff>104775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096125"/>
          <a:ext cx="48196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pa.pl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2" width="17.140625" style="6" customWidth="1"/>
    <col min="3" max="3" width="10.140625" style="6" customWidth="1"/>
    <col min="4" max="4" width="8.421875" style="6" customWidth="1"/>
    <col min="5" max="6" width="1.28515625" style="33" customWidth="1"/>
    <col min="7" max="7" width="9.7109375" style="18" customWidth="1"/>
    <col min="8" max="8" width="4.57421875" style="6" customWidth="1"/>
    <col min="9" max="9" width="30.57421875" style="6" customWidth="1"/>
    <col min="10" max="10" width="5.8515625" style="6" customWidth="1"/>
    <col min="11" max="11" width="3.7109375" style="6" customWidth="1"/>
    <col min="12" max="12" width="4.00390625" style="6" customWidth="1"/>
    <col min="13" max="16384" width="9.140625" style="6" customWidth="1"/>
  </cols>
  <sheetData>
    <row r="2" ht="18">
      <c r="D2" s="37" t="s">
        <v>27</v>
      </c>
    </row>
    <row r="3" spans="8:9" ht="18">
      <c r="H3" s="38" t="s">
        <v>28</v>
      </c>
      <c r="I3" s="38"/>
    </row>
    <row r="6" spans="1:7" ht="15" customHeight="1">
      <c r="A6" s="4" t="s">
        <v>11</v>
      </c>
      <c r="B6" s="5"/>
      <c r="C6" s="35">
        <v>17</v>
      </c>
      <c r="D6" s="6" t="s">
        <v>5</v>
      </c>
      <c r="E6" s="7">
        <v>100</v>
      </c>
      <c r="F6" s="7" t="s">
        <v>14</v>
      </c>
      <c r="G6" s="7">
        <f>C7*0.7</f>
        <v>53.199999999999996</v>
      </c>
    </row>
    <row r="7" spans="1:7" ht="15" customHeight="1">
      <c r="A7" s="4" t="s">
        <v>12</v>
      </c>
      <c r="B7" s="5"/>
      <c r="C7" s="1">
        <v>76</v>
      </c>
      <c r="D7" s="8" t="s">
        <v>4</v>
      </c>
      <c r="E7" s="9"/>
      <c r="F7" s="9" t="s">
        <v>15</v>
      </c>
      <c r="G7" s="10">
        <f>C7*0.6</f>
        <v>45.6</v>
      </c>
    </row>
    <row r="8" spans="1:7" ht="14.25" customHeight="1">
      <c r="A8" s="4" t="s">
        <v>16</v>
      </c>
      <c r="B8" s="5"/>
      <c r="C8" s="1"/>
      <c r="D8" s="2">
        <v>1</v>
      </c>
      <c r="E8" s="9"/>
      <c r="F8" s="9"/>
      <c r="G8" s="10">
        <f>CHOOSE(D8,G6,G7)</f>
        <v>53.199999999999996</v>
      </c>
    </row>
    <row r="9" spans="1:7" ht="45" customHeight="1">
      <c r="A9" s="11" t="s">
        <v>8</v>
      </c>
      <c r="B9" s="4" t="s">
        <v>6</v>
      </c>
      <c r="C9" s="4" t="s">
        <v>6</v>
      </c>
      <c r="E9" s="30" t="s">
        <v>9</v>
      </c>
      <c r="F9" s="31" t="s">
        <v>10</v>
      </c>
      <c r="G9" s="12" t="s">
        <v>7</v>
      </c>
    </row>
    <row r="10" spans="1:7" ht="15" customHeight="1">
      <c r="A10" s="34">
        <f>C6-1</f>
        <v>16</v>
      </c>
      <c r="B10" s="13" t="s">
        <v>3</v>
      </c>
      <c r="C10" s="13" t="s">
        <v>13</v>
      </c>
      <c r="E10" s="14">
        <v>0</v>
      </c>
      <c r="F10" s="14">
        <v>0</v>
      </c>
      <c r="G10" s="14">
        <v>0</v>
      </c>
    </row>
    <row r="11" spans="1:7" ht="15" customHeight="1">
      <c r="A11" s="15">
        <f aca="true" t="shared" si="0" ref="A11:A34">IF(A10&gt;=23,A10-23,A10+1)</f>
        <v>17</v>
      </c>
      <c r="B11" s="3">
        <v>1</v>
      </c>
      <c r="C11" s="2"/>
      <c r="D11" s="2">
        <v>1</v>
      </c>
      <c r="E11" s="32">
        <f aca="true" ca="1" t="shared" si="1" ref="E11:E34">OFFSET($L$24,D11,0)*B11</f>
        <v>0</v>
      </c>
      <c r="F11" s="32">
        <f>MAX(F10-0.1*$E$6,0)+E11</f>
        <v>0</v>
      </c>
      <c r="G11" s="17">
        <f>(F11/$G$8)</f>
        <v>0</v>
      </c>
    </row>
    <row r="12" spans="1:7" ht="15" customHeight="1">
      <c r="A12" s="15">
        <f t="shared" si="0"/>
        <v>18</v>
      </c>
      <c r="B12" s="3">
        <v>1</v>
      </c>
      <c r="C12" s="2"/>
      <c r="D12" s="2">
        <v>1</v>
      </c>
      <c r="E12" s="32">
        <f ca="1" t="shared" si="1"/>
        <v>0</v>
      </c>
      <c r="F12" s="32">
        <f aca="true" t="shared" si="2" ref="F12:F34">MAX(F11-0.1*$E$6,0)+E12</f>
        <v>0</v>
      </c>
      <c r="G12" s="17">
        <f aca="true" t="shared" si="3" ref="G12:G34">(F12/$G$8)</f>
        <v>0</v>
      </c>
    </row>
    <row r="13" spans="1:7" ht="15" customHeight="1">
      <c r="A13" s="15">
        <f t="shared" si="0"/>
        <v>19</v>
      </c>
      <c r="B13" s="3">
        <v>0</v>
      </c>
      <c r="C13" s="2"/>
      <c r="D13" s="2">
        <v>1</v>
      </c>
      <c r="E13" s="32">
        <f ca="1" t="shared" si="1"/>
        <v>0</v>
      </c>
      <c r="F13" s="32">
        <f t="shared" si="2"/>
        <v>0</v>
      </c>
      <c r="G13" s="17">
        <f t="shared" si="3"/>
        <v>0</v>
      </c>
    </row>
    <row r="14" spans="1:7" ht="15" customHeight="1">
      <c r="A14" s="15">
        <f t="shared" si="0"/>
        <v>20</v>
      </c>
      <c r="B14" s="3">
        <v>0</v>
      </c>
      <c r="C14" s="2"/>
      <c r="D14" s="2">
        <v>1</v>
      </c>
      <c r="E14" s="32">
        <f ca="1" t="shared" si="1"/>
        <v>0</v>
      </c>
      <c r="F14" s="32">
        <f t="shared" si="2"/>
        <v>0</v>
      </c>
      <c r="G14" s="17">
        <f t="shared" si="3"/>
        <v>0</v>
      </c>
    </row>
    <row r="15" spans="1:7" ht="15" customHeight="1">
      <c r="A15" s="15">
        <f t="shared" si="0"/>
        <v>21</v>
      </c>
      <c r="B15" s="3">
        <v>0</v>
      </c>
      <c r="C15" s="2"/>
      <c r="D15" s="2">
        <v>1</v>
      </c>
      <c r="E15" s="32">
        <f ca="1" t="shared" si="1"/>
        <v>0</v>
      </c>
      <c r="F15" s="32">
        <f t="shared" si="2"/>
        <v>0</v>
      </c>
      <c r="G15" s="17">
        <f t="shared" si="3"/>
        <v>0</v>
      </c>
    </row>
    <row r="16" spans="1:7" ht="15" customHeight="1">
      <c r="A16" s="15">
        <f t="shared" si="0"/>
        <v>22</v>
      </c>
      <c r="B16" s="3">
        <v>0</v>
      </c>
      <c r="C16" s="2"/>
      <c r="D16" s="2">
        <v>1</v>
      </c>
      <c r="E16" s="32">
        <f ca="1" t="shared" si="1"/>
        <v>0</v>
      </c>
      <c r="F16" s="32">
        <f t="shared" si="2"/>
        <v>0</v>
      </c>
      <c r="G16" s="17">
        <f t="shared" si="3"/>
        <v>0</v>
      </c>
    </row>
    <row r="17" spans="1:7" ht="15" customHeight="1">
      <c r="A17" s="15">
        <f t="shared" si="0"/>
        <v>23</v>
      </c>
      <c r="B17" s="3">
        <v>0</v>
      </c>
      <c r="C17" s="2"/>
      <c r="D17" s="2">
        <v>1</v>
      </c>
      <c r="E17" s="32">
        <f ca="1" t="shared" si="1"/>
        <v>0</v>
      </c>
      <c r="F17" s="32">
        <f t="shared" si="2"/>
        <v>0</v>
      </c>
      <c r="G17" s="17">
        <f t="shared" si="3"/>
        <v>0</v>
      </c>
    </row>
    <row r="18" spans="1:7" ht="15" customHeight="1">
      <c r="A18" s="15">
        <f t="shared" si="0"/>
        <v>0</v>
      </c>
      <c r="B18" s="3">
        <v>0</v>
      </c>
      <c r="C18" s="2"/>
      <c r="D18" s="2">
        <v>1</v>
      </c>
      <c r="E18" s="32">
        <f ca="1" t="shared" si="1"/>
        <v>0</v>
      </c>
      <c r="F18" s="32">
        <f t="shared" si="2"/>
        <v>0</v>
      </c>
      <c r="G18" s="17">
        <f t="shared" si="3"/>
        <v>0</v>
      </c>
    </row>
    <row r="19" spans="1:7" ht="15" customHeight="1">
      <c r="A19" s="15">
        <f t="shared" si="0"/>
        <v>1</v>
      </c>
      <c r="B19" s="3">
        <v>0</v>
      </c>
      <c r="C19" s="2"/>
      <c r="D19" s="2">
        <v>1</v>
      </c>
      <c r="E19" s="32">
        <f ca="1" t="shared" si="1"/>
        <v>0</v>
      </c>
      <c r="F19" s="32">
        <f t="shared" si="2"/>
        <v>0</v>
      </c>
      <c r="G19" s="17">
        <f t="shared" si="3"/>
        <v>0</v>
      </c>
    </row>
    <row r="20" spans="1:7" ht="15" customHeight="1">
      <c r="A20" s="15">
        <f t="shared" si="0"/>
        <v>2</v>
      </c>
      <c r="B20" s="3">
        <v>0</v>
      </c>
      <c r="C20" s="2"/>
      <c r="D20" s="2">
        <v>1</v>
      </c>
      <c r="E20" s="32">
        <f ca="1" t="shared" si="1"/>
        <v>0</v>
      </c>
      <c r="F20" s="32">
        <f t="shared" si="2"/>
        <v>0</v>
      </c>
      <c r="G20" s="17">
        <f t="shared" si="3"/>
        <v>0</v>
      </c>
    </row>
    <row r="21" spans="1:7" ht="15" customHeight="1">
      <c r="A21" s="15">
        <f t="shared" si="0"/>
        <v>3</v>
      </c>
      <c r="B21" s="3">
        <v>0</v>
      </c>
      <c r="C21" s="2"/>
      <c r="D21" s="2">
        <v>1</v>
      </c>
      <c r="E21" s="32">
        <f ca="1" t="shared" si="1"/>
        <v>0</v>
      </c>
      <c r="F21" s="32">
        <f t="shared" si="2"/>
        <v>0</v>
      </c>
      <c r="G21" s="17">
        <f t="shared" si="3"/>
        <v>0</v>
      </c>
    </row>
    <row r="22" spans="1:7" ht="15" customHeight="1">
      <c r="A22" s="15">
        <f t="shared" si="0"/>
        <v>4</v>
      </c>
      <c r="B22" s="3">
        <v>0</v>
      </c>
      <c r="C22" s="2"/>
      <c r="D22" s="2">
        <v>1</v>
      </c>
      <c r="E22" s="32">
        <f ca="1" t="shared" si="1"/>
        <v>0</v>
      </c>
      <c r="F22" s="32">
        <f t="shared" si="2"/>
        <v>0</v>
      </c>
      <c r="G22" s="17">
        <f t="shared" si="3"/>
        <v>0</v>
      </c>
    </row>
    <row r="23" spans="1:7" ht="15" customHeight="1" thickBot="1">
      <c r="A23" s="15">
        <f t="shared" si="0"/>
        <v>5</v>
      </c>
      <c r="B23" s="16"/>
      <c r="E23" s="32">
        <f ca="1" t="shared" si="1"/>
        <v>0</v>
      </c>
      <c r="F23" s="32">
        <f t="shared" si="2"/>
        <v>0</v>
      </c>
      <c r="G23" s="17">
        <f t="shared" si="3"/>
        <v>0</v>
      </c>
    </row>
    <row r="24" spans="1:12" ht="15.75" customHeight="1" thickBot="1" thickTop="1">
      <c r="A24" s="15">
        <f>IF(A23&gt;=23,A23-23,A23+1)</f>
        <v>6</v>
      </c>
      <c r="E24" s="32">
        <f ca="1" t="shared" si="1"/>
        <v>0</v>
      </c>
      <c r="F24" s="32">
        <f>MAX(F23-0.1*$E$6,0)+E24</f>
        <v>0</v>
      </c>
      <c r="G24" s="17">
        <f t="shared" si="3"/>
        <v>0</v>
      </c>
      <c r="I24" s="26" t="s">
        <v>17</v>
      </c>
      <c r="J24" s="19" t="s">
        <v>0</v>
      </c>
      <c r="K24" s="19" t="s">
        <v>1</v>
      </c>
      <c r="L24" s="36"/>
    </row>
    <row r="25" spans="1:12" ht="15" customHeight="1">
      <c r="A25" s="15">
        <f t="shared" si="0"/>
        <v>7</v>
      </c>
      <c r="E25" s="32">
        <f ca="1" t="shared" si="1"/>
        <v>0</v>
      </c>
      <c r="F25" s="32">
        <f t="shared" si="2"/>
        <v>0</v>
      </c>
      <c r="G25" s="17">
        <f t="shared" si="3"/>
        <v>0</v>
      </c>
      <c r="I25" s="27" t="s">
        <v>2</v>
      </c>
      <c r="J25" s="28">
        <v>0</v>
      </c>
      <c r="K25" s="28">
        <v>0</v>
      </c>
      <c r="L25" s="29">
        <v>0</v>
      </c>
    </row>
    <row r="26" spans="1:12" ht="15" customHeight="1">
      <c r="A26" s="15">
        <f>IF(A25&gt;=23,A25-23,A25+1)</f>
        <v>8</v>
      </c>
      <c r="E26" s="32">
        <f ca="1" t="shared" si="1"/>
        <v>0</v>
      </c>
      <c r="F26" s="32">
        <f>MAX(F25-0.1*$E$6,0)+E26</f>
        <v>0</v>
      </c>
      <c r="G26" s="17">
        <f t="shared" si="3"/>
        <v>0</v>
      </c>
      <c r="I26" s="20" t="s">
        <v>18</v>
      </c>
      <c r="J26" s="21">
        <v>500</v>
      </c>
      <c r="K26" s="21">
        <v>8</v>
      </c>
      <c r="L26" s="22">
        <v>40</v>
      </c>
    </row>
    <row r="27" spans="1:12" ht="15" customHeight="1">
      <c r="A27" s="15">
        <f t="shared" si="0"/>
        <v>9</v>
      </c>
      <c r="E27" s="32">
        <f ca="1" t="shared" si="1"/>
        <v>0</v>
      </c>
      <c r="F27" s="32">
        <f t="shared" si="2"/>
        <v>0</v>
      </c>
      <c r="G27" s="17">
        <f t="shared" si="3"/>
        <v>0</v>
      </c>
      <c r="I27" s="20" t="s">
        <v>19</v>
      </c>
      <c r="J27" s="21">
        <v>500</v>
      </c>
      <c r="K27" s="21">
        <v>5</v>
      </c>
      <c r="L27" s="22">
        <v>25</v>
      </c>
    </row>
    <row r="28" spans="1:12" ht="15" customHeight="1">
      <c r="A28" s="15">
        <f>IF(A27&gt;=23,A27-23,A27+1)</f>
        <v>10</v>
      </c>
      <c r="E28" s="32">
        <f ca="1" t="shared" si="1"/>
        <v>0</v>
      </c>
      <c r="F28" s="32">
        <f t="shared" si="2"/>
        <v>0</v>
      </c>
      <c r="G28" s="17">
        <f t="shared" si="3"/>
        <v>0</v>
      </c>
      <c r="I28" s="20" t="s">
        <v>20</v>
      </c>
      <c r="J28" s="21">
        <v>333</v>
      </c>
      <c r="K28" s="21">
        <v>5</v>
      </c>
      <c r="L28" s="22">
        <v>15</v>
      </c>
    </row>
    <row r="29" spans="1:12" ht="15" customHeight="1">
      <c r="A29" s="15">
        <f t="shared" si="0"/>
        <v>11</v>
      </c>
      <c r="E29" s="32">
        <f ca="1" t="shared" si="1"/>
        <v>0</v>
      </c>
      <c r="F29" s="32">
        <f t="shared" si="2"/>
        <v>0</v>
      </c>
      <c r="G29" s="17">
        <f t="shared" si="3"/>
        <v>0</v>
      </c>
      <c r="I29" s="20" t="s">
        <v>21</v>
      </c>
      <c r="J29" s="21">
        <v>100</v>
      </c>
      <c r="K29" s="21">
        <v>16</v>
      </c>
      <c r="L29" s="22">
        <v>16</v>
      </c>
    </row>
    <row r="30" spans="1:12" ht="15" customHeight="1">
      <c r="A30" s="15">
        <f t="shared" si="0"/>
        <v>12</v>
      </c>
      <c r="E30" s="32">
        <f ca="1" t="shared" si="1"/>
        <v>0</v>
      </c>
      <c r="F30" s="32">
        <f t="shared" si="2"/>
        <v>0</v>
      </c>
      <c r="G30" s="17">
        <f t="shared" si="3"/>
        <v>0</v>
      </c>
      <c r="I30" s="20" t="s">
        <v>22</v>
      </c>
      <c r="J30" s="21">
        <v>100</v>
      </c>
      <c r="K30" s="21">
        <v>11</v>
      </c>
      <c r="L30" s="22">
        <v>11</v>
      </c>
    </row>
    <row r="31" spans="1:12" ht="15" customHeight="1">
      <c r="A31" s="15">
        <f t="shared" si="0"/>
        <v>13</v>
      </c>
      <c r="E31" s="32">
        <f ca="1" t="shared" si="1"/>
        <v>0</v>
      </c>
      <c r="F31" s="32">
        <f t="shared" si="2"/>
        <v>0</v>
      </c>
      <c r="G31" s="17">
        <f t="shared" si="3"/>
        <v>0</v>
      </c>
      <c r="I31" s="20" t="s">
        <v>23</v>
      </c>
      <c r="J31" s="21">
        <v>100</v>
      </c>
      <c r="K31" s="21">
        <v>9</v>
      </c>
      <c r="L31" s="22">
        <v>9</v>
      </c>
    </row>
    <row r="32" spans="1:12" ht="15" customHeight="1">
      <c r="A32" s="15">
        <f t="shared" si="0"/>
        <v>14</v>
      </c>
      <c r="E32" s="32">
        <f ca="1" t="shared" si="1"/>
        <v>0</v>
      </c>
      <c r="F32" s="32">
        <f t="shared" si="2"/>
        <v>0</v>
      </c>
      <c r="G32" s="17">
        <f t="shared" si="3"/>
        <v>0</v>
      </c>
      <c r="I32" s="20" t="s">
        <v>24</v>
      </c>
      <c r="J32" s="21">
        <v>50</v>
      </c>
      <c r="K32" s="21">
        <v>40</v>
      </c>
      <c r="L32" s="22">
        <v>20</v>
      </c>
    </row>
    <row r="33" spans="1:12" ht="15" customHeight="1">
      <c r="A33" s="15">
        <f t="shared" si="0"/>
        <v>15</v>
      </c>
      <c r="E33" s="32">
        <f ca="1" t="shared" si="1"/>
        <v>0</v>
      </c>
      <c r="F33" s="32">
        <f t="shared" si="2"/>
        <v>0</v>
      </c>
      <c r="G33" s="17">
        <f t="shared" si="3"/>
        <v>0</v>
      </c>
      <c r="I33" s="20" t="s">
        <v>25</v>
      </c>
      <c r="J33" s="21">
        <v>50</v>
      </c>
      <c r="K33" s="21">
        <v>50</v>
      </c>
      <c r="L33" s="22">
        <v>25</v>
      </c>
    </row>
    <row r="34" spans="1:12" ht="13.5" thickBot="1">
      <c r="A34" s="15">
        <f t="shared" si="0"/>
        <v>16</v>
      </c>
      <c r="E34" s="32">
        <f ca="1" t="shared" si="1"/>
        <v>0</v>
      </c>
      <c r="F34" s="32">
        <f t="shared" si="2"/>
        <v>0</v>
      </c>
      <c r="G34" s="17">
        <f t="shared" si="3"/>
        <v>0</v>
      </c>
      <c r="I34" s="23" t="s">
        <v>26</v>
      </c>
      <c r="J34" s="24">
        <v>50</v>
      </c>
      <c r="K34" s="24">
        <v>97</v>
      </c>
      <c r="L34" s="25">
        <v>48.5</v>
      </c>
    </row>
    <row r="35" ht="13.5" thickTop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2.75"/>
    <row r="51" ht="12.75"/>
  </sheetData>
  <sheetProtection password="CA91" sheet="1" objects="1" scenarios="1"/>
  <mergeCells count="1">
    <mergeCell ref="H3:I3"/>
  </mergeCells>
  <conditionalFormatting sqref="G11:G34">
    <cfRule type="cellIs" priority="1" dxfId="0" operator="greaterThanOrEqual" stopIfTrue="1">
      <formula>0.2</formula>
    </cfRule>
    <cfRule type="cellIs" priority="2" dxfId="1" operator="between" stopIfTrue="1">
      <formula>0.2</formula>
      <formula>0.01</formula>
    </cfRule>
  </conditionalFormatting>
  <hyperlinks>
    <hyperlink ref="H3" r:id="rId1" display="www.parpa.pl"/>
  </hyperlinks>
  <printOptions/>
  <pageMargins left="0.75" right="0.75" top="1" bottom="1" header="0.5" footer="0.5"/>
  <pageSetup horizontalDpi="600" verticalDpi="600" orientation="landscape" paperSize="9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Liczydełko</dc:title>
  <dc:subject/>
  <dc:creator>PARPA</dc:creator>
  <cp:keywords/>
  <dc:description/>
  <cp:lastModifiedBy>Marta Zin</cp:lastModifiedBy>
  <cp:lastPrinted>2001-12-13T14:44:45Z</cp:lastPrinted>
  <dcterms:created xsi:type="dcterms:W3CDTF">1999-08-18T12:19:15Z</dcterms:created>
  <dcterms:modified xsi:type="dcterms:W3CDTF">2006-02-20T11:01:33Z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